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270" windowHeight="77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7" i="1" l="1"/>
  <c r="T7" i="1" s="1"/>
  <c r="N7" i="1"/>
  <c r="O7" i="1" s="1"/>
  <c r="I7" i="1"/>
  <c r="J7" i="1" s="1"/>
  <c r="S21" i="1"/>
  <c r="T21" i="1" s="1"/>
  <c r="N21" i="1"/>
  <c r="O21" i="1" s="1"/>
  <c r="I21" i="1"/>
  <c r="J21" i="1" s="1"/>
  <c r="V21" i="1" s="1"/>
  <c r="S11" i="1"/>
  <c r="T11" i="1" s="1"/>
  <c r="N11" i="1"/>
  <c r="O11" i="1" s="1"/>
  <c r="I11" i="1"/>
  <c r="J11" i="1" s="1"/>
  <c r="S16" i="1"/>
  <c r="T16" i="1" s="1"/>
  <c r="N16" i="1"/>
  <c r="O16" i="1" s="1"/>
  <c r="I16" i="1"/>
  <c r="J16" i="1" s="1"/>
  <c r="S20" i="1"/>
  <c r="T20" i="1" s="1"/>
  <c r="N20" i="1"/>
  <c r="O20" i="1" s="1"/>
  <c r="I20" i="1"/>
  <c r="J20" i="1" s="1"/>
  <c r="S13" i="1"/>
  <c r="T13" i="1" s="1"/>
  <c r="N13" i="1"/>
  <c r="O13" i="1" s="1"/>
  <c r="I13" i="1"/>
  <c r="J13" i="1" s="1"/>
  <c r="S19" i="1"/>
  <c r="T19" i="1" s="1"/>
  <c r="N19" i="1"/>
  <c r="O19" i="1" s="1"/>
  <c r="I19" i="1"/>
  <c r="J19" i="1" s="1"/>
  <c r="S23" i="1"/>
  <c r="T23" i="1" s="1"/>
  <c r="N23" i="1"/>
  <c r="O23" i="1" s="1"/>
  <c r="I23" i="1"/>
  <c r="J23" i="1" s="1"/>
  <c r="S3" i="1"/>
  <c r="T3" i="1" s="1"/>
  <c r="N3" i="1"/>
  <c r="O3" i="1" s="1"/>
  <c r="I3" i="1"/>
  <c r="J3" i="1" s="1"/>
  <c r="S22" i="1"/>
  <c r="T22" i="1" s="1"/>
  <c r="N22" i="1"/>
  <c r="O22" i="1" s="1"/>
  <c r="I22" i="1"/>
  <c r="J22" i="1" s="1"/>
  <c r="V22" i="1" s="1"/>
  <c r="S8" i="1"/>
  <c r="T8" i="1" s="1"/>
  <c r="N8" i="1"/>
  <c r="O8" i="1" s="1"/>
  <c r="I8" i="1"/>
  <c r="J8" i="1" s="1"/>
  <c r="S6" i="1"/>
  <c r="T6" i="1" s="1"/>
  <c r="N6" i="1"/>
  <c r="O6" i="1" s="1"/>
  <c r="I6" i="1"/>
  <c r="J6" i="1" s="1"/>
  <c r="S5" i="1"/>
  <c r="T5" i="1" s="1"/>
  <c r="N5" i="1"/>
  <c r="O5" i="1" s="1"/>
  <c r="I5" i="1"/>
  <c r="J5" i="1" s="1"/>
  <c r="S15" i="1"/>
  <c r="T15" i="1" s="1"/>
  <c r="N15" i="1"/>
  <c r="O15" i="1" s="1"/>
  <c r="I15" i="1"/>
  <c r="J15" i="1" s="1"/>
  <c r="S9" i="1"/>
  <c r="T9" i="1" s="1"/>
  <c r="N9" i="1"/>
  <c r="O9" i="1" s="1"/>
  <c r="I9" i="1"/>
  <c r="J9" i="1" s="1"/>
  <c r="S4" i="1"/>
  <c r="T4" i="1" s="1"/>
  <c r="N4" i="1"/>
  <c r="O4" i="1" s="1"/>
  <c r="I4" i="1"/>
  <c r="J4" i="1" s="1"/>
  <c r="S12" i="1"/>
  <c r="T12" i="1" s="1"/>
  <c r="N12" i="1"/>
  <c r="O12" i="1" s="1"/>
  <c r="I12" i="1"/>
  <c r="J12" i="1" s="1"/>
  <c r="S10" i="1"/>
  <c r="T10" i="1" s="1"/>
  <c r="N10" i="1"/>
  <c r="O10" i="1" s="1"/>
  <c r="I10" i="1"/>
  <c r="J10" i="1" s="1"/>
  <c r="V10" i="1" s="1"/>
  <c r="S17" i="1"/>
  <c r="T17" i="1" s="1"/>
  <c r="N17" i="1"/>
  <c r="O17" i="1" s="1"/>
  <c r="I17" i="1"/>
  <c r="J17" i="1" s="1"/>
  <c r="S14" i="1"/>
  <c r="T14" i="1" s="1"/>
  <c r="N14" i="1"/>
  <c r="O14" i="1" s="1"/>
  <c r="I14" i="1"/>
  <c r="J14" i="1" s="1"/>
  <c r="S18" i="1"/>
  <c r="T18" i="1" s="1"/>
  <c r="N18" i="1"/>
  <c r="O18" i="1" s="1"/>
  <c r="I18" i="1"/>
  <c r="J18" i="1" s="1"/>
  <c r="U9" i="1" l="1"/>
  <c r="U23" i="1"/>
  <c r="K17" i="1"/>
  <c r="V8" i="1"/>
  <c r="P12" i="1"/>
  <c r="U15" i="1"/>
  <c r="U19" i="1"/>
  <c r="U20" i="1"/>
  <c r="P7" i="1"/>
  <c r="K18" i="1"/>
  <c r="K13" i="1"/>
  <c r="K22" i="1"/>
  <c r="K15" i="1"/>
  <c r="K10" i="1"/>
  <c r="V18" i="1"/>
  <c r="K21" i="1"/>
  <c r="K14" i="1"/>
  <c r="V14" i="1"/>
  <c r="P4" i="1"/>
  <c r="K9" i="1"/>
  <c r="K5" i="1"/>
  <c r="V5" i="1"/>
  <c r="K6" i="1"/>
  <c r="V6" i="1"/>
  <c r="P23" i="1"/>
  <c r="P8" i="1"/>
  <c r="P18" i="1"/>
  <c r="P11" i="1"/>
  <c r="P19" i="1"/>
  <c r="P9" i="1"/>
  <c r="P17" i="1"/>
  <c r="U17" i="1"/>
  <c r="U10" i="1"/>
  <c r="U12" i="1"/>
  <c r="V15" i="1"/>
  <c r="P5" i="1"/>
  <c r="U8" i="1"/>
  <c r="U22" i="1"/>
  <c r="U3" i="1"/>
  <c r="V13" i="1"/>
  <c r="P20" i="1"/>
  <c r="U11" i="1"/>
  <c r="U21" i="1"/>
  <c r="P14" i="1"/>
  <c r="K12" i="1"/>
  <c r="V12" i="1"/>
  <c r="K4" i="1"/>
  <c r="V4" i="1"/>
  <c r="P15" i="1"/>
  <c r="P6" i="1"/>
  <c r="K3" i="1"/>
  <c r="V3" i="1"/>
  <c r="K23" i="1"/>
  <c r="V23" i="1"/>
  <c r="P13" i="1"/>
  <c r="P16" i="1"/>
  <c r="K11" i="1"/>
  <c r="K7" i="1"/>
  <c r="V7" i="1"/>
  <c r="U5" i="1"/>
  <c r="P3" i="1"/>
  <c r="U13" i="1"/>
  <c r="P10" i="1"/>
  <c r="P22" i="1"/>
  <c r="V19" i="1"/>
  <c r="K20" i="1"/>
  <c r="V20" i="1"/>
  <c r="K16" i="1"/>
  <c r="V16" i="1"/>
  <c r="P21" i="1"/>
  <c r="U7" i="1"/>
  <c r="U14" i="1"/>
  <c r="V17" i="1"/>
  <c r="U4" i="1"/>
  <c r="V9" i="1"/>
  <c r="U6" i="1"/>
  <c r="U16" i="1"/>
  <c r="V11" i="1"/>
  <c r="K8" i="1"/>
  <c r="K19" i="1"/>
  <c r="U18" i="1"/>
  <c r="W16" i="1" l="1"/>
  <c r="W17" i="1"/>
  <c r="W19" i="1"/>
  <c r="W9" i="1"/>
  <c r="W20" i="1"/>
  <c r="W23" i="1"/>
  <c r="W15" i="1"/>
  <c r="W18" i="1"/>
  <c r="W11" i="1"/>
  <c r="W21" i="1"/>
  <c r="W10" i="1"/>
  <c r="W12" i="1"/>
  <c r="W5" i="1"/>
  <c r="W14" i="1"/>
  <c r="W22" i="1"/>
  <c r="W3" i="1"/>
  <c r="W4" i="1"/>
  <c r="W13" i="1"/>
  <c r="W6" i="1"/>
  <c r="W7" i="1"/>
  <c r="W8" i="1"/>
</calcChain>
</file>

<file path=xl/sharedStrings.xml><?xml version="1.0" encoding="utf-8"?>
<sst xmlns="http://schemas.openxmlformats.org/spreadsheetml/2006/main" count="66" uniqueCount="62">
  <si>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</si>
  <si>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</si>
  <si>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</si>
  <si>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</si>
  <si>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</si>
  <si>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</si>
  <si>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</si>
  <si>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</si>
  <si>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</si>
  <si>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</si>
  <si>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</si>
  <si>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</si>
  <si>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</si>
  <si>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</si>
  <si>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</si>
  <si>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</si>
  <si>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</si>
  <si>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</si>
  <si>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</si>
  <si>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19029032</t>
  </si>
  <si>
    <t>周晨馨</t>
  </si>
  <si>
    <t>19187003</t>
  </si>
  <si>
    <t>刘梓欣</t>
  </si>
  <si>
    <t>19187004</t>
  </si>
  <si>
    <t>朱传滢</t>
  </si>
  <si>
    <t>19187005</t>
  </si>
  <si>
    <t>王冰冰</t>
  </si>
  <si>
    <t>19187006</t>
  </si>
  <si>
    <t>钱诗萌</t>
  </si>
  <si>
    <t>19187007</t>
  </si>
  <si>
    <t>邱明杨</t>
  </si>
  <si>
    <t>19187008</t>
  </si>
  <si>
    <t>刘乐其</t>
  </si>
  <si>
    <t>19187009</t>
  </si>
  <si>
    <t>王雪婷</t>
  </si>
  <si>
    <t>19187010</t>
  </si>
  <si>
    <t>谭丰婷</t>
  </si>
  <si>
    <t>19187012</t>
  </si>
  <si>
    <t>辛春梅</t>
  </si>
  <si>
    <t>19187013</t>
  </si>
  <si>
    <t>齐小雨</t>
  </si>
  <si>
    <t>19187014</t>
  </si>
  <si>
    <t>张瑞雪</t>
  </si>
  <si>
    <t>19187015</t>
  </si>
  <si>
    <t>余行</t>
  </si>
  <si>
    <t>19187016</t>
  </si>
  <si>
    <t>冯顺华</t>
  </si>
  <si>
    <t>19187017</t>
  </si>
  <si>
    <t>王榕</t>
  </si>
  <si>
    <t>19187018</t>
  </si>
  <si>
    <t>张玉朋</t>
  </si>
  <si>
    <t>19187019</t>
  </si>
  <si>
    <t>李圣阳</t>
  </si>
  <si>
    <t>19187020</t>
  </si>
  <si>
    <t>葛行健</t>
  </si>
  <si>
    <t>19187021</t>
  </si>
  <si>
    <t>唐雨婕</t>
  </si>
  <si>
    <t>19187022</t>
  </si>
  <si>
    <t>刘畅</t>
  </si>
  <si>
    <t>19187023</t>
  </si>
  <si>
    <t>张多加</t>
  </si>
  <si>
    <t>古生物学院2019级2019-2020年综合测评结果（大一）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</si>
</sst>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2" fillId="0" borderId="0">
      <alignment vertical="center"/>
    </xf>
  </cellStyleXfs>
  <cellXfs count="19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6" fillId="0" borderId="1" xfId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wrapText="1"/>
    </xf>
    <xf numFmtId="0" fontId="4" fillId="0" borderId="1" xfId="0" quotePrefix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tabSelected="1" workbookViewId="0">
      <pane ySplit="2" topLeftCell="A3" activePane="bottomLeft" state="frozen"/>
      <selection pane="bottomLeft" sqref="A1:W1"/>
    </sheetView>
  </sheetViews>
  <sheetFormatPr defaultColWidth="9" defaultRowHeight="13.5"/>
  <cols>
    <col min="1" max="1" width="8.625" style="6" customWidth="1"/>
    <col min="2" max="2" width="7.625" style="6" customWidth="1"/>
    <col min="3" max="3" width="7.125" style="6" customWidth="1"/>
    <col min="4" max="4" width="4.625" style="6" customWidth="1"/>
    <col min="5" max="5" width="8.125" style="6" customWidth="1"/>
    <col min="6" max="6" width="5.125" style="6" customWidth="1"/>
    <col min="7" max="7" width="7.625" style="6" customWidth="1"/>
    <col min="8" max="8" width="5" style="6" customWidth="1"/>
    <col min="9" max="10" width="8.125" style="6" customWidth="1"/>
    <col min="11" max="11" width="5" style="6" customWidth="1"/>
    <col min="12" max="12" width="7.375" style="6" customWidth="1"/>
    <col min="13" max="13" width="5" style="7" customWidth="1"/>
    <col min="14" max="15" width="8.125" style="6" customWidth="1"/>
    <col min="16" max="16" width="4.875" style="6" customWidth="1"/>
    <col min="17" max="17" width="8.125" style="6" customWidth="1"/>
    <col min="18" max="18" width="4.625" style="7" customWidth="1"/>
    <col min="19" max="20" width="8.125" style="6" customWidth="1"/>
    <col min="21" max="21" width="4.75" style="6" customWidth="1"/>
    <col min="22" max="22" width="8.125" style="6" customWidth="1"/>
    <col min="23" max="23" width="5.625" style="6" customWidth="1"/>
    <col min="24" max="24" width="17.125" style="6" customWidth="1"/>
    <col min="25" max="16384" width="9" style="6"/>
  </cols>
  <sheetData>
    <row r="1" spans="1:23" ht="27.75" customHeight="1">
      <c r="A1" s="18" t="s">
        <v>61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ht="27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3</v>
      </c>
      <c r="G2" s="9" t="s">
        <v>5</v>
      </c>
      <c r="H2" s="10" t="s">
        <v>6</v>
      </c>
      <c r="I2" s="13" t="s">
        <v>7</v>
      </c>
      <c r="J2" s="13" t="s">
        <v>8</v>
      </c>
      <c r="K2" s="13" t="s">
        <v>3</v>
      </c>
      <c r="L2" s="13" t="s">
        <v>9</v>
      </c>
      <c r="M2" s="14" t="s">
        <v>10</v>
      </c>
      <c r="N2" s="13" t="s">
        <v>11</v>
      </c>
      <c r="O2" s="13" t="s">
        <v>12</v>
      </c>
      <c r="P2" s="9" t="s">
        <v>3</v>
      </c>
      <c r="Q2" s="9" t="s">
        <v>13</v>
      </c>
      <c r="R2" s="10" t="s">
        <v>14</v>
      </c>
      <c r="S2" s="9" t="s">
        <v>15</v>
      </c>
      <c r="T2" s="9" t="s">
        <v>16</v>
      </c>
      <c r="U2" s="9" t="s">
        <v>3</v>
      </c>
      <c r="V2" s="10" t="s">
        <v>17</v>
      </c>
      <c r="W2" s="10" t="s">
        <v>18</v>
      </c>
    </row>
    <row r="3" spans="1:23">
      <c r="A3" s="17" t="s">
        <v>43</v>
      </c>
      <c r="B3" s="17" t="s">
        <v>44</v>
      </c>
      <c r="C3" s="11">
        <v>2.63</v>
      </c>
      <c r="D3" s="11">
        <v>9</v>
      </c>
      <c r="E3" s="11">
        <v>81.27</v>
      </c>
      <c r="F3" s="11">
        <v>8</v>
      </c>
      <c r="G3" s="12"/>
      <c r="H3" s="12"/>
      <c r="I3" s="15">
        <f t="shared" ref="I3:I23" si="0">E3+G3-H3</f>
        <v>81.27</v>
      </c>
      <c r="J3" s="12">
        <f t="shared" ref="J3:J23" si="1">I3*0.7</f>
        <v>56.888999999999996</v>
      </c>
      <c r="K3" s="12">
        <f t="shared" ref="K3:K23" si="2">RANK(J3,$J$3:$J$23,0)</f>
        <v>8</v>
      </c>
      <c r="L3" s="12">
        <v>18</v>
      </c>
      <c r="M3" s="16"/>
      <c r="N3" s="12">
        <f t="shared" ref="N3:N23" si="3">60+L3-M3</f>
        <v>78</v>
      </c>
      <c r="O3" s="12">
        <f t="shared" ref="O3:O23" si="4">N3*0.2</f>
        <v>15.600000000000001</v>
      </c>
      <c r="P3" s="12">
        <f t="shared" ref="P3:P23" si="5">RANK(O3,$O$3:$O$23,0)</f>
        <v>1</v>
      </c>
      <c r="Q3" s="12">
        <v>38</v>
      </c>
      <c r="R3" s="16"/>
      <c r="S3" s="12">
        <f t="shared" ref="S3:S23" si="6">50+Q3-R3</f>
        <v>88</v>
      </c>
      <c r="T3" s="12">
        <f t="shared" ref="T3:T23" si="7">S3*0.1</f>
        <v>8.8000000000000007</v>
      </c>
      <c r="U3" s="12">
        <f t="shared" ref="U3:U23" si="8">RANK(T3,$T$3:$T$23,0)</f>
        <v>1</v>
      </c>
      <c r="V3" s="12">
        <f t="shared" ref="V3:V23" si="9">J3+O3+T3</f>
        <v>81.289000000000001</v>
      </c>
      <c r="W3" s="12">
        <f t="shared" ref="W3:W23" si="10">RANK(V3,$V$3:$V$23,0)</f>
        <v>1</v>
      </c>
    </row>
    <row r="4" spans="1:23">
      <c r="A4" s="17" t="s">
        <v>29</v>
      </c>
      <c r="B4" s="17" t="s">
        <v>30</v>
      </c>
      <c r="C4" s="11">
        <v>3.34</v>
      </c>
      <c r="D4" s="11">
        <v>1</v>
      </c>
      <c r="E4" s="11">
        <v>87.54</v>
      </c>
      <c r="F4" s="11">
        <v>1</v>
      </c>
      <c r="G4" s="12"/>
      <c r="H4" s="12"/>
      <c r="I4" s="15">
        <f t="shared" si="0"/>
        <v>87.54</v>
      </c>
      <c r="J4" s="12">
        <f t="shared" si="1"/>
        <v>61.277999999999999</v>
      </c>
      <c r="K4" s="12">
        <f t="shared" si="2"/>
        <v>1</v>
      </c>
      <c r="L4" s="12">
        <v>2</v>
      </c>
      <c r="M4" s="16"/>
      <c r="N4" s="12">
        <f t="shared" si="3"/>
        <v>62</v>
      </c>
      <c r="O4" s="12">
        <f t="shared" si="4"/>
        <v>12.4</v>
      </c>
      <c r="P4" s="12">
        <f t="shared" si="5"/>
        <v>15</v>
      </c>
      <c r="Q4" s="12">
        <v>19</v>
      </c>
      <c r="R4" s="16"/>
      <c r="S4" s="12">
        <f t="shared" si="6"/>
        <v>69</v>
      </c>
      <c r="T4" s="12">
        <f t="shared" si="7"/>
        <v>6.9</v>
      </c>
      <c r="U4" s="12">
        <f t="shared" si="8"/>
        <v>10</v>
      </c>
      <c r="V4" s="12">
        <f t="shared" si="9"/>
        <v>80.578000000000003</v>
      </c>
      <c r="W4" s="12">
        <f t="shared" si="10"/>
        <v>2</v>
      </c>
    </row>
    <row r="5" spans="1:23">
      <c r="A5" s="17" t="s">
        <v>35</v>
      </c>
      <c r="B5" s="17" t="s">
        <v>36</v>
      </c>
      <c r="C5" s="11">
        <v>3.16</v>
      </c>
      <c r="D5" s="11">
        <v>2</v>
      </c>
      <c r="E5" s="11">
        <v>85.35</v>
      </c>
      <c r="F5" s="11">
        <v>2</v>
      </c>
      <c r="G5" s="12"/>
      <c r="H5" s="12"/>
      <c r="I5" s="15">
        <f t="shared" si="0"/>
        <v>85.35</v>
      </c>
      <c r="J5" s="12">
        <f t="shared" si="1"/>
        <v>59.74499999999999</v>
      </c>
      <c r="K5" s="12">
        <f t="shared" si="2"/>
        <v>2</v>
      </c>
      <c r="L5" s="12">
        <v>4</v>
      </c>
      <c r="M5" s="16"/>
      <c r="N5" s="12">
        <f t="shared" si="3"/>
        <v>64</v>
      </c>
      <c r="O5" s="12">
        <f t="shared" si="4"/>
        <v>12.8</v>
      </c>
      <c r="P5" s="12">
        <f t="shared" si="5"/>
        <v>11</v>
      </c>
      <c r="Q5" s="12">
        <v>23</v>
      </c>
      <c r="R5" s="16"/>
      <c r="S5" s="12">
        <f t="shared" si="6"/>
        <v>73</v>
      </c>
      <c r="T5" s="12">
        <f t="shared" si="7"/>
        <v>7.3000000000000007</v>
      </c>
      <c r="U5" s="12">
        <f t="shared" si="8"/>
        <v>5</v>
      </c>
      <c r="V5" s="12">
        <f t="shared" si="9"/>
        <v>79.844999999999985</v>
      </c>
      <c r="W5" s="12">
        <f t="shared" si="10"/>
        <v>3</v>
      </c>
    </row>
    <row r="6" spans="1:23">
      <c r="A6" s="17" t="s">
        <v>37</v>
      </c>
      <c r="B6" s="17" t="s">
        <v>38</v>
      </c>
      <c r="C6" s="11">
        <v>2.99</v>
      </c>
      <c r="D6" s="11">
        <v>3</v>
      </c>
      <c r="E6" s="11">
        <v>84.28</v>
      </c>
      <c r="F6" s="11">
        <v>3</v>
      </c>
      <c r="G6" s="12"/>
      <c r="H6" s="12"/>
      <c r="I6" s="15">
        <f t="shared" si="0"/>
        <v>84.28</v>
      </c>
      <c r="J6" s="12">
        <f t="shared" si="1"/>
        <v>58.995999999999995</v>
      </c>
      <c r="K6" s="12">
        <f t="shared" si="2"/>
        <v>3</v>
      </c>
      <c r="L6" s="12">
        <v>6</v>
      </c>
      <c r="M6" s="16"/>
      <c r="N6" s="12">
        <f t="shared" si="3"/>
        <v>66</v>
      </c>
      <c r="O6" s="12">
        <f t="shared" si="4"/>
        <v>13.200000000000001</v>
      </c>
      <c r="P6" s="12">
        <f t="shared" si="5"/>
        <v>8</v>
      </c>
      <c r="Q6" s="12">
        <v>21</v>
      </c>
      <c r="R6" s="16"/>
      <c r="S6" s="12">
        <f t="shared" si="6"/>
        <v>71</v>
      </c>
      <c r="T6" s="12">
        <f t="shared" si="7"/>
        <v>7.1000000000000005</v>
      </c>
      <c r="U6" s="12">
        <f t="shared" si="8"/>
        <v>7</v>
      </c>
      <c r="V6" s="12">
        <f t="shared" si="9"/>
        <v>79.295999999999992</v>
      </c>
      <c r="W6" s="12">
        <f t="shared" si="10"/>
        <v>4</v>
      </c>
    </row>
    <row r="7" spans="1:23">
      <c r="A7" s="17" t="s">
        <v>59</v>
      </c>
      <c r="B7" s="17" t="s">
        <v>60</v>
      </c>
      <c r="C7" s="11">
        <v>2.61</v>
      </c>
      <c r="D7" s="11">
        <v>10</v>
      </c>
      <c r="E7" s="11">
        <v>80.98</v>
      </c>
      <c r="F7" s="11">
        <v>10</v>
      </c>
      <c r="G7" s="12"/>
      <c r="H7" s="12"/>
      <c r="I7" s="15">
        <f t="shared" si="0"/>
        <v>80.98</v>
      </c>
      <c r="J7" s="12">
        <f t="shared" si="1"/>
        <v>56.686</v>
      </c>
      <c r="K7" s="12">
        <f t="shared" si="2"/>
        <v>10</v>
      </c>
      <c r="L7" s="12">
        <v>12</v>
      </c>
      <c r="M7" s="16"/>
      <c r="N7" s="12">
        <f t="shared" si="3"/>
        <v>72</v>
      </c>
      <c r="O7" s="12">
        <f t="shared" si="4"/>
        <v>14.4</v>
      </c>
      <c r="P7" s="12">
        <f t="shared" si="5"/>
        <v>3</v>
      </c>
      <c r="Q7" s="12">
        <v>28</v>
      </c>
      <c r="R7" s="16"/>
      <c r="S7" s="12">
        <f t="shared" si="6"/>
        <v>78</v>
      </c>
      <c r="T7" s="12">
        <f t="shared" si="7"/>
        <v>7.8000000000000007</v>
      </c>
      <c r="U7" s="12">
        <f t="shared" si="8"/>
        <v>2</v>
      </c>
      <c r="V7" s="12">
        <f t="shared" si="9"/>
        <v>78.885999999999996</v>
      </c>
      <c r="W7" s="12">
        <f t="shared" si="10"/>
        <v>5</v>
      </c>
    </row>
    <row r="8" spans="1:23">
      <c r="A8" s="17" t="s">
        <v>39</v>
      </c>
      <c r="B8" s="17" t="s">
        <v>40</v>
      </c>
      <c r="C8" s="11">
        <v>2.54</v>
      </c>
      <c r="D8" s="11">
        <v>12</v>
      </c>
      <c r="E8" s="11">
        <v>79.680000000000007</v>
      </c>
      <c r="F8" s="11">
        <v>13</v>
      </c>
      <c r="G8" s="12"/>
      <c r="H8" s="12"/>
      <c r="I8" s="15">
        <f t="shared" si="0"/>
        <v>79.680000000000007</v>
      </c>
      <c r="J8" s="12">
        <f t="shared" si="1"/>
        <v>55.776000000000003</v>
      </c>
      <c r="K8" s="12">
        <f t="shared" si="2"/>
        <v>13</v>
      </c>
      <c r="L8" s="12">
        <v>16</v>
      </c>
      <c r="M8" s="16"/>
      <c r="N8" s="12">
        <f t="shared" si="3"/>
        <v>76</v>
      </c>
      <c r="O8" s="12">
        <f t="shared" si="4"/>
        <v>15.200000000000001</v>
      </c>
      <c r="P8" s="12">
        <f t="shared" si="5"/>
        <v>2</v>
      </c>
      <c r="Q8" s="12">
        <v>24</v>
      </c>
      <c r="R8" s="16"/>
      <c r="S8" s="12">
        <f t="shared" si="6"/>
        <v>74</v>
      </c>
      <c r="T8" s="12">
        <f t="shared" si="7"/>
        <v>7.4</v>
      </c>
      <c r="U8" s="12">
        <f t="shared" si="8"/>
        <v>3</v>
      </c>
      <c r="V8" s="12">
        <f t="shared" si="9"/>
        <v>78.376000000000005</v>
      </c>
      <c r="W8" s="12">
        <f t="shared" si="10"/>
        <v>6</v>
      </c>
    </row>
    <row r="9" spans="1:23">
      <c r="A9" s="17" t="s">
        <v>31</v>
      </c>
      <c r="B9" s="17" t="s">
        <v>32</v>
      </c>
      <c r="C9" s="11">
        <v>2.79</v>
      </c>
      <c r="D9" s="11">
        <v>7</v>
      </c>
      <c r="E9" s="11">
        <v>83.04</v>
      </c>
      <c r="F9" s="11">
        <v>6</v>
      </c>
      <c r="G9" s="12"/>
      <c r="H9" s="12"/>
      <c r="I9" s="15">
        <f t="shared" si="0"/>
        <v>83.04</v>
      </c>
      <c r="J9" s="12">
        <f t="shared" si="1"/>
        <v>58.128</v>
      </c>
      <c r="K9" s="12">
        <f t="shared" si="2"/>
        <v>6</v>
      </c>
      <c r="L9" s="12">
        <v>8</v>
      </c>
      <c r="M9" s="16"/>
      <c r="N9" s="12">
        <f t="shared" si="3"/>
        <v>68</v>
      </c>
      <c r="O9" s="12">
        <f t="shared" si="4"/>
        <v>13.600000000000001</v>
      </c>
      <c r="P9" s="12">
        <f t="shared" si="5"/>
        <v>5</v>
      </c>
      <c r="Q9" s="12">
        <v>13</v>
      </c>
      <c r="R9" s="16"/>
      <c r="S9" s="12">
        <f t="shared" si="6"/>
        <v>63</v>
      </c>
      <c r="T9" s="12">
        <f t="shared" si="7"/>
        <v>6.3000000000000007</v>
      </c>
      <c r="U9" s="12">
        <f t="shared" si="8"/>
        <v>18</v>
      </c>
      <c r="V9" s="12">
        <f t="shared" si="9"/>
        <v>78.028000000000006</v>
      </c>
      <c r="W9" s="12">
        <f t="shared" si="10"/>
        <v>7</v>
      </c>
    </row>
    <row r="10" spans="1:23">
      <c r="A10" s="17" t="s">
        <v>25</v>
      </c>
      <c r="B10" s="17" t="s">
        <v>26</v>
      </c>
      <c r="C10" s="11">
        <v>2.94</v>
      </c>
      <c r="D10" s="11">
        <v>5</v>
      </c>
      <c r="E10" s="11">
        <v>82.46</v>
      </c>
      <c r="F10" s="11">
        <v>7</v>
      </c>
      <c r="G10" s="12"/>
      <c r="H10" s="12"/>
      <c r="I10" s="15">
        <f t="shared" si="0"/>
        <v>82.46</v>
      </c>
      <c r="J10" s="12">
        <f t="shared" si="1"/>
        <v>57.721999999999994</v>
      </c>
      <c r="K10" s="12">
        <f t="shared" si="2"/>
        <v>7</v>
      </c>
      <c r="L10" s="12">
        <v>8</v>
      </c>
      <c r="M10" s="16"/>
      <c r="N10" s="12">
        <f t="shared" si="3"/>
        <v>68</v>
      </c>
      <c r="O10" s="12">
        <f t="shared" si="4"/>
        <v>13.600000000000001</v>
      </c>
      <c r="P10" s="12">
        <f t="shared" si="5"/>
        <v>5</v>
      </c>
      <c r="Q10" s="12">
        <v>14</v>
      </c>
      <c r="R10" s="16"/>
      <c r="S10" s="12">
        <f t="shared" si="6"/>
        <v>64</v>
      </c>
      <c r="T10" s="12">
        <f t="shared" si="7"/>
        <v>6.4</v>
      </c>
      <c r="U10" s="12">
        <f t="shared" si="8"/>
        <v>17</v>
      </c>
      <c r="V10" s="12">
        <f t="shared" si="9"/>
        <v>77.722000000000008</v>
      </c>
      <c r="W10" s="12">
        <f t="shared" si="10"/>
        <v>8</v>
      </c>
    </row>
    <row r="11" spans="1:23">
      <c r="A11" s="17" t="s">
        <v>55</v>
      </c>
      <c r="B11" s="17" t="s">
        <v>56</v>
      </c>
      <c r="C11" s="11">
        <v>2.96</v>
      </c>
      <c r="D11" s="11">
        <v>4</v>
      </c>
      <c r="E11" s="11">
        <v>83.51</v>
      </c>
      <c r="F11" s="11">
        <v>5</v>
      </c>
      <c r="G11" s="12"/>
      <c r="H11" s="12"/>
      <c r="I11" s="15">
        <f t="shared" si="0"/>
        <v>83.51</v>
      </c>
      <c r="J11" s="12">
        <f t="shared" si="1"/>
        <v>58.457000000000001</v>
      </c>
      <c r="K11" s="12">
        <f t="shared" si="2"/>
        <v>5</v>
      </c>
      <c r="L11" s="12">
        <v>0</v>
      </c>
      <c r="M11" s="16"/>
      <c r="N11" s="12">
        <f t="shared" si="3"/>
        <v>60</v>
      </c>
      <c r="O11" s="12">
        <f t="shared" si="4"/>
        <v>12</v>
      </c>
      <c r="P11" s="12">
        <f t="shared" si="5"/>
        <v>18</v>
      </c>
      <c r="Q11" s="12">
        <v>18</v>
      </c>
      <c r="R11" s="16"/>
      <c r="S11" s="12">
        <f t="shared" si="6"/>
        <v>68</v>
      </c>
      <c r="T11" s="12">
        <f t="shared" si="7"/>
        <v>6.8000000000000007</v>
      </c>
      <c r="U11" s="12">
        <f t="shared" si="8"/>
        <v>12</v>
      </c>
      <c r="V11" s="12">
        <f t="shared" si="9"/>
        <v>77.256999999999991</v>
      </c>
      <c r="W11" s="12">
        <f t="shared" si="10"/>
        <v>9</v>
      </c>
    </row>
    <row r="12" spans="1:23">
      <c r="A12" s="17" t="s">
        <v>27</v>
      </c>
      <c r="B12" s="17" t="s">
        <v>28</v>
      </c>
      <c r="C12" s="11">
        <v>2.91</v>
      </c>
      <c r="D12" s="11">
        <v>6</v>
      </c>
      <c r="E12" s="11">
        <v>83.81</v>
      </c>
      <c r="F12" s="11">
        <v>4</v>
      </c>
      <c r="G12" s="12"/>
      <c r="H12" s="12"/>
      <c r="I12" s="15">
        <f t="shared" si="0"/>
        <v>83.81</v>
      </c>
      <c r="J12" s="12">
        <f t="shared" si="1"/>
        <v>58.666999999999994</v>
      </c>
      <c r="K12" s="12">
        <f t="shared" si="2"/>
        <v>4</v>
      </c>
      <c r="L12" s="12">
        <v>0</v>
      </c>
      <c r="M12" s="16"/>
      <c r="N12" s="12">
        <f t="shared" si="3"/>
        <v>60</v>
      </c>
      <c r="O12" s="12">
        <f t="shared" si="4"/>
        <v>12</v>
      </c>
      <c r="P12" s="12">
        <f t="shared" si="5"/>
        <v>18</v>
      </c>
      <c r="Q12" s="12">
        <v>10</v>
      </c>
      <c r="R12" s="16"/>
      <c r="S12" s="12">
        <f t="shared" si="6"/>
        <v>60</v>
      </c>
      <c r="T12" s="12">
        <f t="shared" si="7"/>
        <v>6</v>
      </c>
      <c r="U12" s="12">
        <f t="shared" si="8"/>
        <v>21</v>
      </c>
      <c r="V12" s="12">
        <f t="shared" si="9"/>
        <v>76.667000000000002</v>
      </c>
      <c r="W12" s="12">
        <f t="shared" si="10"/>
        <v>10</v>
      </c>
    </row>
    <row r="13" spans="1:23">
      <c r="A13" s="17" t="s">
        <v>49</v>
      </c>
      <c r="B13" s="17" t="s">
        <v>50</v>
      </c>
      <c r="C13" s="11">
        <v>2.48</v>
      </c>
      <c r="D13" s="11">
        <v>14</v>
      </c>
      <c r="E13" s="11">
        <v>79.92</v>
      </c>
      <c r="F13" s="11">
        <v>12</v>
      </c>
      <c r="G13" s="12"/>
      <c r="H13" s="12"/>
      <c r="I13" s="15">
        <f t="shared" si="0"/>
        <v>79.92</v>
      </c>
      <c r="J13" s="12">
        <f t="shared" si="1"/>
        <v>55.943999999999996</v>
      </c>
      <c r="K13" s="12">
        <f t="shared" si="2"/>
        <v>12</v>
      </c>
      <c r="L13" s="12">
        <v>5</v>
      </c>
      <c r="M13" s="16"/>
      <c r="N13" s="12">
        <f t="shared" si="3"/>
        <v>65</v>
      </c>
      <c r="O13" s="12">
        <f t="shared" si="4"/>
        <v>13</v>
      </c>
      <c r="P13" s="12">
        <f t="shared" si="5"/>
        <v>10</v>
      </c>
      <c r="Q13" s="12">
        <v>21</v>
      </c>
      <c r="R13" s="16"/>
      <c r="S13" s="12">
        <f t="shared" si="6"/>
        <v>71</v>
      </c>
      <c r="T13" s="12">
        <f t="shared" si="7"/>
        <v>7.1000000000000005</v>
      </c>
      <c r="U13" s="12">
        <f t="shared" si="8"/>
        <v>7</v>
      </c>
      <c r="V13" s="12">
        <f t="shared" si="9"/>
        <v>76.043999999999983</v>
      </c>
      <c r="W13" s="12">
        <f t="shared" si="10"/>
        <v>11</v>
      </c>
    </row>
    <row r="14" spans="1:23">
      <c r="A14" s="17" t="s">
        <v>21</v>
      </c>
      <c r="B14" s="17" t="s">
        <v>22</v>
      </c>
      <c r="C14" s="11">
        <v>2.68</v>
      </c>
      <c r="D14" s="11">
        <v>8</v>
      </c>
      <c r="E14" s="11">
        <v>81.19</v>
      </c>
      <c r="F14" s="11">
        <v>9</v>
      </c>
      <c r="G14" s="12"/>
      <c r="H14" s="12"/>
      <c r="I14" s="15">
        <f t="shared" si="0"/>
        <v>81.19</v>
      </c>
      <c r="J14" s="12">
        <f t="shared" si="1"/>
        <v>56.832999999999991</v>
      </c>
      <c r="K14" s="12">
        <f t="shared" si="2"/>
        <v>9</v>
      </c>
      <c r="L14" s="12">
        <v>3</v>
      </c>
      <c r="M14" s="16"/>
      <c r="N14" s="12">
        <f t="shared" si="3"/>
        <v>63</v>
      </c>
      <c r="O14" s="12">
        <f t="shared" si="4"/>
        <v>12.600000000000001</v>
      </c>
      <c r="P14" s="12">
        <f t="shared" si="5"/>
        <v>14</v>
      </c>
      <c r="Q14" s="12">
        <v>12</v>
      </c>
      <c r="R14" s="16"/>
      <c r="S14" s="12">
        <f t="shared" si="6"/>
        <v>62</v>
      </c>
      <c r="T14" s="12">
        <f t="shared" si="7"/>
        <v>6.2</v>
      </c>
      <c r="U14" s="12">
        <f t="shared" si="8"/>
        <v>19</v>
      </c>
      <c r="V14" s="12">
        <f t="shared" si="9"/>
        <v>75.632999999999996</v>
      </c>
      <c r="W14" s="12">
        <f t="shared" si="10"/>
        <v>12</v>
      </c>
    </row>
    <row r="15" spans="1:23">
      <c r="A15" s="17" t="s">
        <v>33</v>
      </c>
      <c r="B15" s="17" t="s">
        <v>34</v>
      </c>
      <c r="C15" s="11">
        <v>2.19</v>
      </c>
      <c r="D15" s="11">
        <v>17</v>
      </c>
      <c r="E15" s="11">
        <v>78.41</v>
      </c>
      <c r="F15" s="11">
        <v>16</v>
      </c>
      <c r="G15" s="12"/>
      <c r="H15" s="12"/>
      <c r="I15" s="15">
        <f t="shared" si="0"/>
        <v>78.41</v>
      </c>
      <c r="J15" s="12">
        <f t="shared" si="1"/>
        <v>54.886999999999993</v>
      </c>
      <c r="K15" s="12">
        <f t="shared" si="2"/>
        <v>16</v>
      </c>
      <c r="L15" s="12">
        <v>10</v>
      </c>
      <c r="M15" s="16"/>
      <c r="N15" s="12">
        <f t="shared" si="3"/>
        <v>70</v>
      </c>
      <c r="O15" s="12">
        <f t="shared" si="4"/>
        <v>14</v>
      </c>
      <c r="P15" s="12">
        <f t="shared" si="5"/>
        <v>4</v>
      </c>
      <c r="Q15" s="12">
        <v>17</v>
      </c>
      <c r="R15" s="16"/>
      <c r="S15" s="12">
        <f t="shared" si="6"/>
        <v>67</v>
      </c>
      <c r="T15" s="12">
        <f t="shared" si="7"/>
        <v>6.7</v>
      </c>
      <c r="U15" s="12">
        <f t="shared" si="8"/>
        <v>14</v>
      </c>
      <c r="V15" s="12">
        <f t="shared" si="9"/>
        <v>75.587000000000003</v>
      </c>
      <c r="W15" s="12">
        <f t="shared" si="10"/>
        <v>13</v>
      </c>
    </row>
    <row r="16" spans="1:23">
      <c r="A16" s="17" t="s">
        <v>53</v>
      </c>
      <c r="B16" s="17" t="s">
        <v>54</v>
      </c>
      <c r="C16" s="11">
        <v>2.54</v>
      </c>
      <c r="D16" s="11">
        <v>12</v>
      </c>
      <c r="E16" s="11">
        <v>80.55</v>
      </c>
      <c r="F16" s="11">
        <v>11</v>
      </c>
      <c r="G16" s="12"/>
      <c r="H16" s="12"/>
      <c r="I16" s="15">
        <f t="shared" si="0"/>
        <v>80.55</v>
      </c>
      <c r="J16" s="12">
        <f t="shared" si="1"/>
        <v>56.384999999999991</v>
      </c>
      <c r="K16" s="12">
        <f t="shared" si="2"/>
        <v>11</v>
      </c>
      <c r="L16" s="12">
        <v>0</v>
      </c>
      <c r="M16" s="16"/>
      <c r="N16" s="12">
        <f t="shared" si="3"/>
        <v>60</v>
      </c>
      <c r="O16" s="12">
        <f t="shared" si="4"/>
        <v>12</v>
      </c>
      <c r="P16" s="12">
        <f t="shared" si="5"/>
        <v>18</v>
      </c>
      <c r="Q16" s="12">
        <v>18</v>
      </c>
      <c r="R16" s="16"/>
      <c r="S16" s="12">
        <f t="shared" si="6"/>
        <v>68</v>
      </c>
      <c r="T16" s="12">
        <f t="shared" si="7"/>
        <v>6.8000000000000007</v>
      </c>
      <c r="U16" s="12">
        <f t="shared" si="8"/>
        <v>12</v>
      </c>
      <c r="V16" s="12">
        <f t="shared" si="9"/>
        <v>75.184999999999988</v>
      </c>
      <c r="W16" s="12">
        <f t="shared" si="10"/>
        <v>14</v>
      </c>
    </row>
    <row r="17" spans="1:23">
      <c r="A17" s="17" t="s">
        <v>23</v>
      </c>
      <c r="B17" s="17" t="s">
        <v>24</v>
      </c>
      <c r="C17" s="11">
        <v>2.27</v>
      </c>
      <c r="D17" s="11">
        <v>16</v>
      </c>
      <c r="E17" s="11">
        <v>76.94</v>
      </c>
      <c r="F17" s="11">
        <v>17</v>
      </c>
      <c r="G17" s="12"/>
      <c r="H17" s="12"/>
      <c r="I17" s="15">
        <f t="shared" si="0"/>
        <v>76.94</v>
      </c>
      <c r="J17" s="12">
        <f t="shared" si="1"/>
        <v>53.857999999999997</v>
      </c>
      <c r="K17" s="12">
        <f t="shared" si="2"/>
        <v>17</v>
      </c>
      <c r="L17" s="12">
        <v>7</v>
      </c>
      <c r="M17" s="16"/>
      <c r="N17" s="12">
        <f t="shared" si="3"/>
        <v>67</v>
      </c>
      <c r="O17" s="12">
        <f t="shared" si="4"/>
        <v>13.4</v>
      </c>
      <c r="P17" s="12">
        <f t="shared" si="5"/>
        <v>7</v>
      </c>
      <c r="Q17" s="12">
        <v>22</v>
      </c>
      <c r="R17" s="16"/>
      <c r="S17" s="12">
        <f t="shared" si="6"/>
        <v>72</v>
      </c>
      <c r="T17" s="12">
        <f t="shared" si="7"/>
        <v>7.2</v>
      </c>
      <c r="U17" s="12">
        <f t="shared" si="8"/>
        <v>6</v>
      </c>
      <c r="V17" s="12">
        <f t="shared" si="9"/>
        <v>74.457999999999998</v>
      </c>
      <c r="W17" s="12">
        <f t="shared" si="10"/>
        <v>15</v>
      </c>
    </row>
    <row r="18" spans="1:23">
      <c r="A18" s="17" t="s">
        <v>19</v>
      </c>
      <c r="B18" s="17" t="s">
        <v>20</v>
      </c>
      <c r="C18" s="11">
        <v>2.2799999999999998</v>
      </c>
      <c r="D18" s="11">
        <v>15</v>
      </c>
      <c r="E18" s="11">
        <v>78.61</v>
      </c>
      <c r="F18" s="11">
        <v>15</v>
      </c>
      <c r="G18" s="12"/>
      <c r="H18" s="12"/>
      <c r="I18" s="15">
        <f t="shared" si="0"/>
        <v>78.61</v>
      </c>
      <c r="J18" s="12">
        <f t="shared" si="1"/>
        <v>55.026999999999994</v>
      </c>
      <c r="K18" s="12">
        <f t="shared" si="2"/>
        <v>15</v>
      </c>
      <c r="L18" s="12">
        <v>2</v>
      </c>
      <c r="M18" s="16"/>
      <c r="N18" s="12">
        <f t="shared" si="3"/>
        <v>62</v>
      </c>
      <c r="O18" s="12">
        <f t="shared" si="4"/>
        <v>12.4</v>
      </c>
      <c r="P18" s="12">
        <f t="shared" si="5"/>
        <v>15</v>
      </c>
      <c r="Q18" s="12">
        <v>16</v>
      </c>
      <c r="R18" s="16"/>
      <c r="S18" s="12">
        <f t="shared" si="6"/>
        <v>66</v>
      </c>
      <c r="T18" s="12">
        <f t="shared" si="7"/>
        <v>6.6000000000000005</v>
      </c>
      <c r="U18" s="12">
        <f t="shared" si="8"/>
        <v>16</v>
      </c>
      <c r="V18" s="12">
        <f t="shared" si="9"/>
        <v>74.026999999999987</v>
      </c>
      <c r="W18" s="12">
        <f t="shared" si="10"/>
        <v>16</v>
      </c>
    </row>
    <row r="19" spans="1:23">
      <c r="A19" s="17" t="s">
        <v>47</v>
      </c>
      <c r="B19" s="17" t="s">
        <v>48</v>
      </c>
      <c r="C19" s="11">
        <v>2.56</v>
      </c>
      <c r="D19" s="11">
        <v>11</v>
      </c>
      <c r="E19" s="11">
        <v>79.19</v>
      </c>
      <c r="F19" s="11">
        <v>14</v>
      </c>
      <c r="G19" s="12"/>
      <c r="H19" s="12"/>
      <c r="I19" s="15">
        <f t="shared" si="0"/>
        <v>79.19</v>
      </c>
      <c r="J19" s="12">
        <f t="shared" si="1"/>
        <v>55.432999999999993</v>
      </c>
      <c r="K19" s="12">
        <f t="shared" si="2"/>
        <v>14</v>
      </c>
      <c r="L19" s="12">
        <v>0</v>
      </c>
      <c r="M19" s="16"/>
      <c r="N19" s="12">
        <f t="shared" si="3"/>
        <v>60</v>
      </c>
      <c r="O19" s="12">
        <f t="shared" si="4"/>
        <v>12</v>
      </c>
      <c r="P19" s="12">
        <f t="shared" si="5"/>
        <v>18</v>
      </c>
      <c r="Q19" s="12">
        <v>12</v>
      </c>
      <c r="R19" s="16"/>
      <c r="S19" s="12">
        <f t="shared" si="6"/>
        <v>62</v>
      </c>
      <c r="T19" s="12">
        <f t="shared" si="7"/>
        <v>6.2</v>
      </c>
      <c r="U19" s="12">
        <f t="shared" si="8"/>
        <v>19</v>
      </c>
      <c r="V19" s="12">
        <f t="shared" si="9"/>
        <v>73.632999999999996</v>
      </c>
      <c r="W19" s="12">
        <f t="shared" si="10"/>
        <v>17</v>
      </c>
    </row>
    <row r="20" spans="1:23">
      <c r="A20" s="17" t="s">
        <v>51</v>
      </c>
      <c r="B20" s="17" t="s">
        <v>52</v>
      </c>
      <c r="C20" s="11">
        <v>2.13</v>
      </c>
      <c r="D20" s="11">
        <v>18</v>
      </c>
      <c r="E20" s="11">
        <v>76.260000000000005</v>
      </c>
      <c r="F20" s="11">
        <v>18</v>
      </c>
      <c r="G20" s="12"/>
      <c r="H20" s="12"/>
      <c r="I20" s="15">
        <f t="shared" si="0"/>
        <v>76.260000000000005</v>
      </c>
      <c r="J20" s="12">
        <f t="shared" si="1"/>
        <v>53.381999999999998</v>
      </c>
      <c r="K20" s="12">
        <f t="shared" si="2"/>
        <v>18</v>
      </c>
      <c r="L20" s="12">
        <v>4</v>
      </c>
      <c r="M20" s="16"/>
      <c r="N20" s="12">
        <f t="shared" si="3"/>
        <v>64</v>
      </c>
      <c r="O20" s="12">
        <f t="shared" si="4"/>
        <v>12.8</v>
      </c>
      <c r="P20" s="12">
        <f t="shared" si="5"/>
        <v>11</v>
      </c>
      <c r="Q20" s="12">
        <v>21</v>
      </c>
      <c r="R20" s="16"/>
      <c r="S20" s="12">
        <f t="shared" si="6"/>
        <v>71</v>
      </c>
      <c r="T20" s="12">
        <f t="shared" si="7"/>
        <v>7.1000000000000005</v>
      </c>
      <c r="U20" s="12">
        <f t="shared" si="8"/>
        <v>7</v>
      </c>
      <c r="V20" s="12">
        <f t="shared" si="9"/>
        <v>73.281999999999996</v>
      </c>
      <c r="W20" s="12">
        <f t="shared" si="10"/>
        <v>18</v>
      </c>
    </row>
    <row r="21" spans="1:23">
      <c r="A21" s="17" t="s">
        <v>57</v>
      </c>
      <c r="B21" s="17" t="s">
        <v>58</v>
      </c>
      <c r="C21" s="11">
        <v>2.09</v>
      </c>
      <c r="D21" s="11">
        <v>19</v>
      </c>
      <c r="E21" s="11">
        <v>75.89</v>
      </c>
      <c r="F21" s="11">
        <v>19</v>
      </c>
      <c r="G21" s="12"/>
      <c r="H21" s="12"/>
      <c r="I21" s="15">
        <f t="shared" si="0"/>
        <v>75.89</v>
      </c>
      <c r="J21" s="12">
        <f t="shared" si="1"/>
        <v>53.122999999999998</v>
      </c>
      <c r="K21" s="12">
        <f t="shared" si="2"/>
        <v>19</v>
      </c>
      <c r="L21" s="12">
        <v>6</v>
      </c>
      <c r="M21" s="16"/>
      <c r="N21" s="12">
        <f t="shared" si="3"/>
        <v>66</v>
      </c>
      <c r="O21" s="12">
        <f t="shared" si="4"/>
        <v>13.200000000000001</v>
      </c>
      <c r="P21" s="12">
        <f t="shared" si="5"/>
        <v>8</v>
      </c>
      <c r="Q21" s="12">
        <v>19</v>
      </c>
      <c r="R21" s="16"/>
      <c r="S21" s="12">
        <f t="shared" si="6"/>
        <v>69</v>
      </c>
      <c r="T21" s="12">
        <f t="shared" si="7"/>
        <v>6.9</v>
      </c>
      <c r="U21" s="12">
        <f t="shared" si="8"/>
        <v>10</v>
      </c>
      <c r="V21" s="12">
        <f t="shared" si="9"/>
        <v>73.222999999999999</v>
      </c>
      <c r="W21" s="12">
        <f t="shared" si="10"/>
        <v>19</v>
      </c>
    </row>
    <row r="22" spans="1:23">
      <c r="A22" s="17" t="s">
        <v>41</v>
      </c>
      <c r="B22" s="17" t="s">
        <v>42</v>
      </c>
      <c r="C22" s="11">
        <v>1.96</v>
      </c>
      <c r="D22" s="11">
        <v>20</v>
      </c>
      <c r="E22" s="11">
        <v>74.95</v>
      </c>
      <c r="F22" s="11">
        <v>20</v>
      </c>
      <c r="G22" s="12"/>
      <c r="H22" s="12"/>
      <c r="I22" s="15">
        <f t="shared" si="0"/>
        <v>74.95</v>
      </c>
      <c r="J22" s="12">
        <f t="shared" si="1"/>
        <v>52.464999999999996</v>
      </c>
      <c r="K22" s="12">
        <f t="shared" si="2"/>
        <v>20</v>
      </c>
      <c r="L22" s="12">
        <v>4</v>
      </c>
      <c r="M22" s="16"/>
      <c r="N22" s="12">
        <f t="shared" si="3"/>
        <v>64</v>
      </c>
      <c r="O22" s="12">
        <f t="shared" si="4"/>
        <v>12.8</v>
      </c>
      <c r="P22" s="12">
        <f t="shared" si="5"/>
        <v>11</v>
      </c>
      <c r="Q22" s="12">
        <v>24</v>
      </c>
      <c r="R22" s="16"/>
      <c r="S22" s="12">
        <f t="shared" si="6"/>
        <v>74</v>
      </c>
      <c r="T22" s="12">
        <f t="shared" si="7"/>
        <v>7.4</v>
      </c>
      <c r="U22" s="12">
        <f t="shared" si="8"/>
        <v>3</v>
      </c>
      <c r="V22" s="12">
        <f t="shared" si="9"/>
        <v>72.665000000000006</v>
      </c>
      <c r="W22" s="12">
        <f t="shared" si="10"/>
        <v>20</v>
      </c>
    </row>
    <row r="23" spans="1:23">
      <c r="A23" s="17" t="s">
        <v>45</v>
      </c>
      <c r="B23" s="17" t="s">
        <v>46</v>
      </c>
      <c r="C23" s="11">
        <v>1.07</v>
      </c>
      <c r="D23" s="11">
        <v>21</v>
      </c>
      <c r="E23" s="11">
        <v>55.8</v>
      </c>
      <c r="F23" s="11">
        <v>21</v>
      </c>
      <c r="G23" s="12"/>
      <c r="H23" s="12"/>
      <c r="I23" s="15">
        <f t="shared" si="0"/>
        <v>55.8</v>
      </c>
      <c r="J23" s="12">
        <f t="shared" si="1"/>
        <v>39.059999999999995</v>
      </c>
      <c r="K23" s="12">
        <f t="shared" si="2"/>
        <v>21</v>
      </c>
      <c r="L23" s="12">
        <v>2</v>
      </c>
      <c r="M23" s="16"/>
      <c r="N23" s="12">
        <f t="shared" si="3"/>
        <v>62</v>
      </c>
      <c r="O23" s="12">
        <f t="shared" si="4"/>
        <v>12.4</v>
      </c>
      <c r="P23" s="12">
        <f t="shared" si="5"/>
        <v>15</v>
      </c>
      <c r="Q23" s="12">
        <v>17</v>
      </c>
      <c r="R23" s="16"/>
      <c r="S23" s="12">
        <f t="shared" si="6"/>
        <v>67</v>
      </c>
      <c r="T23" s="12">
        <f t="shared" si="7"/>
        <v>6.7</v>
      </c>
      <c r="U23" s="12">
        <f t="shared" si="8"/>
        <v>14</v>
      </c>
      <c r="V23" s="12">
        <f t="shared" si="9"/>
        <v>58.16</v>
      </c>
      <c r="W23" s="12">
        <f t="shared" si="10"/>
        <v>21</v>
      </c>
    </row>
  </sheetData>
  <sortState ref="A3:W23">
    <sortCondition ref="W2"/>
  </sortState>
  <mergeCells count="1">
    <mergeCell ref="A1:W1"/>
  </mergeCells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O15" sqref="O15"/>
    </sheetView>
  </sheetViews>
  <sheetFormatPr defaultColWidth="9" defaultRowHeight="13.5"/>
  <cols>
    <col min="1" max="1" width="9.5" customWidth="1"/>
    <col min="2" max="2" width="7.125" customWidth="1"/>
    <col min="3" max="3" width="6.375" customWidth="1"/>
    <col min="4" max="4" width="4.875" customWidth="1"/>
    <col min="5" max="5" width="8.625" customWidth="1"/>
    <col min="8" max="8" width="5.25" customWidth="1"/>
    <col min="9" max="9" width="6.625" customWidth="1"/>
    <col min="10" max="10" width="6.875" customWidth="1"/>
    <col min="13" max="13" width="5.25" customWidth="1"/>
    <col min="15" max="15" width="5.375" customWidth="1"/>
    <col min="16" max="16" width="5.125" customWidth="1"/>
    <col min="18" max="18" width="5.25" customWidth="1"/>
    <col min="19" max="19" width="8.5" customWidth="1"/>
    <col min="20" max="20" width="5.625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dcterms:created xsi:type="dcterms:W3CDTF">2006-09-16T00:00:00Z</dcterms:created>
  <dcterms:modified xsi:type="dcterms:W3CDTF">2020-09-18T05:58:37Z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